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leerm\Desktop\Актуальные порядки\"/>
    </mc:Choice>
  </mc:AlternateContent>
  <xr:revisionPtr revIDLastSave="0" documentId="13_ncr:1_{93ADB8B3-D0D8-4F26-A162-B09A72CB64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E21" i="1"/>
  <c r="F21" i="1" s="1"/>
  <c r="D21" i="1"/>
  <c r="E18" i="1"/>
  <c r="E17" i="1" s="1"/>
  <c r="C10" i="1"/>
  <c r="B10" i="1"/>
  <c r="B9" i="1" s="1"/>
  <c r="D8" i="1"/>
  <c r="D9" i="1" s="1"/>
  <c r="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Дроган Тимур Олегович</author>
  </authors>
  <commentList>
    <comment ref="A8" authorId="0" shapeId="0" xr:uid="{9960F00F-59AD-444A-90AA-25F2F93C7127}">
      <text>
        <r>
          <rPr>
            <b/>
            <sz val="9"/>
            <color indexed="81"/>
            <rFont val="Tahoma"/>
            <family val="2"/>
            <charset val="204"/>
          </rPr>
          <t>Дроган Тимур Олегович:</t>
        </r>
        <r>
          <rPr>
            <sz val="9"/>
            <color indexed="81"/>
            <rFont val="Tahoma"/>
            <family val="2"/>
            <charset val="204"/>
          </rPr>
          <t xml:space="preserve">
Общая сумма расходов (средства субсидии и софинансирование), направленная на реализацию проекта</t>
        </r>
      </text>
    </comment>
    <comment ref="B8" authorId="0" shapeId="0" xr:uid="{51D29B95-1CC0-4E4E-B743-270E6E270507}">
      <text>
        <r>
          <rPr>
            <b/>
            <sz val="9"/>
            <color indexed="81"/>
            <rFont val="Tahoma"/>
            <family val="2"/>
            <charset val="204"/>
          </rPr>
          <t>Дроган Тимур Олегович:</t>
        </r>
        <r>
          <rPr>
            <sz val="9"/>
            <color indexed="81"/>
            <rFont val="Tahoma"/>
            <family val="2"/>
            <charset val="204"/>
          </rPr>
          <t xml:space="preserve">
Укажите общую запланированную стоимость проекта. Суммы субсидии и софинансирования (собственные средства) рассчитаются автоматически </t>
        </r>
      </text>
    </comment>
    <comment ref="C9" authorId="0" shapeId="0" xr:uid="{9AC1BCF0-FF37-4E5B-BCD7-10B19271859A}">
      <text>
        <r>
          <rPr>
            <b/>
            <sz val="9"/>
            <color indexed="81"/>
            <rFont val="Tahoma"/>
            <family val="2"/>
            <charset val="204"/>
          </rPr>
          <t>Дроган Тимур Олегович:</t>
        </r>
        <r>
          <rPr>
            <sz val="9"/>
            <color indexed="81"/>
            <rFont val="Tahoma"/>
            <family val="2"/>
            <charset val="204"/>
          </rPr>
          <t xml:space="preserve">
Укажите сумму собственных средств, подлежащих расходованию в рамках проекта. Объем субсидии и общая стоимость проекта расчитаются автоматически</t>
        </r>
      </text>
    </comment>
    <comment ref="D10" authorId="0" shapeId="0" xr:uid="{6EC4AA45-8D1B-40E0-B4CB-BE7108CF6032}">
      <text>
        <r>
          <rPr>
            <b/>
            <sz val="9"/>
            <color indexed="81"/>
            <rFont val="Tahoma"/>
            <family val="2"/>
            <charset val="204"/>
          </rPr>
          <t>Дроган Тимур Олегович:</t>
        </r>
        <r>
          <rPr>
            <sz val="9"/>
            <color indexed="81"/>
            <rFont val="Tahoma"/>
            <family val="2"/>
            <charset val="204"/>
          </rPr>
          <t xml:space="preserve">
Укажите размер запрашиваемой субсидии. Минимальный размер собственных средств и минимальная общая стоимость проекта рассчитается автоматически
</t>
        </r>
      </text>
    </comment>
    <comment ref="E16" authorId="0" shapeId="0" xr:uid="{C05F9827-7533-4D57-B130-69002012339A}">
      <text>
        <r>
          <rPr>
            <b/>
            <sz val="9"/>
            <color indexed="81"/>
            <rFont val="Tahoma"/>
            <family val="2"/>
            <charset val="204"/>
          </rPr>
          <t>Дроган Тимур Олегович:</t>
        </r>
        <r>
          <rPr>
            <sz val="9"/>
            <color indexed="81"/>
            <rFont val="Tahoma"/>
            <family val="2"/>
            <charset val="204"/>
          </rPr>
          <t xml:space="preserve">
Укажите общую стоимость проекта, которая будет включать сумму субсидии и собственных средств</t>
        </r>
      </text>
    </comment>
    <comment ref="C20" authorId="0" shapeId="0" xr:uid="{7BFBB0AE-A590-43C0-93F1-618A948DAF44}">
      <text>
        <r>
          <rPr>
            <b/>
            <sz val="9"/>
            <color indexed="81"/>
            <rFont val="Tahoma"/>
            <family val="2"/>
            <charset val="204"/>
          </rPr>
          <t>Дроган Тимур Олегович:</t>
        </r>
        <r>
          <rPr>
            <sz val="9"/>
            <color indexed="81"/>
            <rFont val="Tahoma"/>
            <family val="2"/>
            <charset val="204"/>
          </rPr>
          <t xml:space="preserve">
Рассчитывается автоматически, учитывая требования Порядка к объему отдельной статьи</t>
        </r>
      </text>
    </comment>
    <comment ref="D21" authorId="0" shapeId="0" xr:uid="{D6D85027-442F-4EFF-BE64-CB8DD60CE406}">
      <text>
        <r>
          <rPr>
            <b/>
            <sz val="9"/>
            <color indexed="81"/>
            <rFont val="Tahoma"/>
            <family val="2"/>
            <charset val="204"/>
          </rPr>
          <t>Дроган Тимур Олегович:</t>
        </r>
        <r>
          <rPr>
            <sz val="9"/>
            <color indexed="81"/>
            <rFont val="Tahoma"/>
            <family val="2"/>
            <charset val="204"/>
          </rPr>
          <t xml:space="preserve">
Значение в ячейке должно равняться размеру Субсидии (строка 18)</t>
        </r>
      </text>
    </comment>
    <comment ref="E21" authorId="0" shapeId="0" xr:uid="{A088E885-2BAA-4EE4-A54D-CC87C933631C}">
      <text>
        <r>
          <rPr>
            <b/>
            <sz val="9"/>
            <color indexed="81"/>
            <rFont val="Tahoma"/>
            <family val="2"/>
            <charset val="204"/>
          </rPr>
          <t>Дроган Тимур Олегович:</t>
        </r>
        <r>
          <rPr>
            <sz val="9"/>
            <color indexed="81"/>
            <rFont val="Tahoma"/>
            <family val="2"/>
            <charset val="204"/>
          </rPr>
          <t xml:space="preserve">
Значение в ячейке должно равняться размеру Собственных средств (строка 17)</t>
        </r>
      </text>
    </comment>
    <comment ref="F21" authorId="0" shapeId="0" xr:uid="{E9203821-A1F0-4515-885C-2701C225BD02}">
      <text>
        <r>
          <rPr>
            <b/>
            <sz val="9"/>
            <color indexed="81"/>
            <rFont val="Tahoma"/>
            <family val="2"/>
            <charset val="204"/>
          </rPr>
          <t>Дроган Тимур Олегович:</t>
        </r>
        <r>
          <rPr>
            <sz val="9"/>
            <color indexed="81"/>
            <rFont val="Tahoma"/>
            <family val="2"/>
            <charset val="204"/>
          </rPr>
          <t xml:space="preserve">
Не менее 20% от общей стоимости проекта (максимальный объем субсидии - 2 млн. руб.).</t>
        </r>
      </text>
    </comment>
  </commentList>
</comments>
</file>

<file path=xl/sharedStrings.xml><?xml version="1.0" encoding="utf-8"?>
<sst xmlns="http://schemas.openxmlformats.org/spreadsheetml/2006/main" count="43" uniqueCount="43">
  <si>
    <t xml:space="preserve">Направления расходования средств
на реализацию проекта социальным предприятием и субъектом МСП с ОВЗ </t>
  </si>
  <si>
    <t>Приложение № 1.2 к Проекту</t>
  </si>
  <si>
    <t>I</t>
  </si>
  <si>
    <t>Фонда «Мой Бизнес»</t>
  </si>
  <si>
    <t>Для приоритетных отраслей, социальных предприятий, креативных индустрий, МСП с ОВЗ
(софинанс 20%)</t>
  </si>
  <si>
    <t>от стоимости проекта, руб</t>
  </si>
  <si>
    <t>от суммы собственных средств, руб</t>
  </si>
  <si>
    <t>от субсидии, 
руб</t>
  </si>
  <si>
    <t>Необходимо заполнить зеленую ячейку в зависимости от выбранного способа расчета</t>
  </si>
  <si>
    <t>стоимость проекта</t>
  </si>
  <si>
    <t>собственные средства</t>
  </si>
  <si>
    <t>субсидия</t>
  </si>
  <si>
    <t>II</t>
  </si>
  <si>
    <t>Направления расходования средств cубсидии и софинансирования на реализацию проекта 
 социального предприятия и субъекта МСП с ОВЗ</t>
  </si>
  <si>
    <t>Заполнение статей расходования:</t>
  </si>
  <si>
    <t>Наименование статьи</t>
  </si>
  <si>
    <t>Проверка доли софинансирования</t>
  </si>
  <si>
    <t>Итого:</t>
  </si>
  <si>
    <t>Аренда нежилого помещения, но не более 15% от максимального объема  Субсидии, установленного п.1.5 Порядка</t>
  </si>
  <si>
    <t>Ремонт нежилого помещения, включая приобретение строительных материалов, оборудования, необходимого для ремонта помещения, согласно предварительному расчету-смете, но не более 15% (пятнадцати процентов) от максимального объема Субсидии, установленного п.1.5 Порядка</t>
  </si>
  <si>
    <t>Приобретение оргтехники, оборудования (в том числе инвентаря), без учета затрат Заявителей на доставку и монтаж оборудования;</t>
  </si>
  <si>
    <t>Выплата по передаче прав на франшизу (паушальный платеж);</t>
  </si>
  <si>
    <t>Технологическое присоединение к объектам инженерной
инфраструктуры (электрические сети, газоснабжение, водоснабжение,
водоотведение, теплоснабжение), но не более 15% (пятнадцати процентов) от
максимального объема Субсидии, установленного п.1.5 Порядка</t>
  </si>
  <si>
    <t>Оформление результатов интеллектуальной деятельности,
патента, товарного знака</t>
  </si>
  <si>
    <t>Приобретение основных средств (за исключением приобретения
зданий, сооружений, земельных участков, легковых автомобилей), без учета затрат Заявителей на доставку и монтаж оборудования</t>
  </si>
  <si>
    <t>Приобретение лицензионного программного обеспечения и
неисключительных прав на программное обеспечение (расходы, связанные с
получением прав по лицензионному соглашению; расходы по адаптации,
настройке, внедрению и модификации программного обеспечения)</t>
  </si>
  <si>
    <t>Участие в выставочно-ярмарочных мероприятиях на территории
Российской Федерации производителей товаров (продукции) собственного
производства (за исключением оплаты транспортных затрат и услуг по проживанию), в том числе на оплату аренды выставочных площадей для экспозиции товаров, аренды оборудования выставочных стендов, доставки экспонатов (экспозиций) на выставку (ярмарку) и регистрационного взноса за участие в выставке (ярмарке), но не более 10% (десяти процентов) от
максимального объема Субсидии, установленного п.1.5 Порядка</t>
  </si>
  <si>
    <t>Организация доступной (безбарьерной) среды для нужд инвалидов
и маломобильных групп населения;</t>
  </si>
  <si>
    <t>Переоборудование транспортных средств для перевозки маломобильных групп населения, в том числе инвалидов;</t>
  </si>
  <si>
    <t>Приобретение комплектующих изделий при производстве и (или) 
реализации медицинской техники, протезно-ортопедических изделий, 
программного обеспечения, а также технических средств, которые могут 
быть использованы исключительно для профилактики инвалидности или 
реабилитации (реабилитации) инвалидов;</t>
  </si>
  <si>
    <t>Уплата первого взноса (аванса) при заключении договора лизинга,
за исключением договоров лизинга, сублизинга, предметом договора которых является автомобиль;</t>
  </si>
  <si>
    <t>Приобретение грузовых автомобилей, самоходной техники, в том числе бывших в употреблении, но не более 3 лет.</t>
  </si>
  <si>
    <r>
      <t xml:space="preserve">В приведенной ниже таблице можно рассчитать максимальный объем возможной к получению субсидии, объем необходимого софинансирования за счет собственных средств, общую стоимость проекта 
в зависимости от:
</t>
    </r>
    <r>
      <rPr>
        <b/>
        <i/>
        <sz val="13"/>
        <color theme="1"/>
        <rFont val="Times New Roman"/>
        <family val="1"/>
        <charset val="204"/>
      </rPr>
      <t>- общей стоимости проекта;
- (или) суммы собственных средств (софинансирования);
- (или) запрашиваемого размера субсидии</t>
    </r>
  </si>
  <si>
    <r>
      <t xml:space="preserve">!!! Внимание, доля собственных средств (софинансирования) в заявленном проекте влияет на количество баллов, начисляемых при оценке проекта:
- для приоритетных отраслей, социальных предприятий и МСП с ОВЗ, креативных индустрий:
</t>
    </r>
    <r>
      <rPr>
        <b/>
        <sz val="12"/>
        <color rgb="FFFF0000"/>
        <rFont val="Times New Roman"/>
        <family val="1"/>
        <charset val="204"/>
      </rPr>
      <t>софинансирование более 31% - 15 баллов;  более 20 и до 31 % - 10 баллов; 20% - 5 баллов.</t>
    </r>
    <r>
      <rPr>
        <b/>
        <sz val="12"/>
        <color theme="1"/>
        <rFont val="Times New Roman"/>
        <family val="1"/>
        <charset val="204"/>
      </rPr>
      <t xml:space="preserve">
!!! Расходы на софинансирование необходимо совершить и подтвердить в течение 30 (тридцати) календарных дней с даты подписания соглашения (в полном объеме, соответствующем стоимости проекта). </t>
    </r>
  </si>
  <si>
    <r>
      <t xml:space="preserve">В приведенной ниже таблице можно просчитать расходы в рамках заявленного проекта для </t>
    </r>
    <r>
      <rPr>
        <b/>
        <sz val="13"/>
        <color rgb="FFFF0000"/>
        <rFont val="Times New Roman"/>
        <family val="1"/>
        <charset val="204"/>
      </rPr>
      <t>социального предприятия и субъекта МСП с ОВЗ</t>
    </r>
    <r>
      <rPr>
        <b/>
        <sz val="13"/>
        <color theme="1"/>
        <rFont val="Times New Roman"/>
        <family val="1"/>
        <charset val="204"/>
      </rPr>
      <t xml:space="preserve">, в том числе: 
</t>
    </r>
    <r>
      <rPr>
        <b/>
        <i/>
        <sz val="13"/>
        <color theme="1"/>
        <rFont val="Times New Roman"/>
        <family val="1"/>
        <charset val="204"/>
      </rPr>
      <t>- распределить средства субсидии, учитывая максимальный допустимый объем расходов по каждому направлению;
- распределить собственные средства (софинансирование) по представленным направлениям расходов</t>
    </r>
  </si>
  <si>
    <r>
      <rPr>
        <b/>
        <sz val="10"/>
        <color rgb="FFFF0000"/>
        <rFont val="Times New Roman"/>
        <family val="1"/>
        <charset val="204"/>
      </rPr>
      <t>максимальный объем субсидии</t>
    </r>
    <r>
      <rPr>
        <b/>
        <sz val="10"/>
        <rFont val="Times New Roman"/>
        <family val="1"/>
        <charset val="204"/>
      </rPr>
      <t xml:space="preserve">
(для определения максимально возможного финансирования отдельных направлений (статей) за счет средств субсидии)</t>
    </r>
  </si>
  <si>
    <r>
      <t xml:space="preserve">Стоимость проекта, руб. </t>
    </r>
    <r>
      <rPr>
        <b/>
        <sz val="16"/>
        <color theme="1"/>
        <rFont val="Times New Roman"/>
        <family val="1"/>
        <charset val="204"/>
      </rPr>
      <t>→</t>
    </r>
    <r>
      <rPr>
        <b/>
        <sz val="14"/>
        <color theme="1"/>
        <rFont val="Times New Roman"/>
        <family val="1"/>
        <charset val="204"/>
      </rPr>
      <t xml:space="preserve"> 
(</t>
    </r>
    <r>
      <rPr>
        <i/>
        <sz val="14"/>
        <color theme="1"/>
        <rFont val="Times New Roman"/>
        <family val="1"/>
        <charset val="204"/>
      </rPr>
      <t>заполняется предпринимателем с учетом данных из таблицы I</t>
    </r>
    <r>
      <rPr>
        <b/>
        <sz val="14"/>
        <color theme="1"/>
        <rFont val="Times New Roman"/>
        <family val="1"/>
        <charset val="204"/>
      </rPr>
      <t>)</t>
    </r>
  </si>
  <si>
    <r>
      <t>Собственные средства, руб.
(</t>
    </r>
    <r>
      <rPr>
        <i/>
        <sz val="14"/>
        <color theme="1"/>
        <rFont val="Times New Roman"/>
        <family val="1"/>
        <charset val="204"/>
      </rPr>
      <t>заполняется автоматически</t>
    </r>
    <r>
      <rPr>
        <b/>
        <sz val="14"/>
        <color theme="1"/>
        <rFont val="Times New Roman"/>
        <family val="1"/>
        <charset val="204"/>
      </rPr>
      <t>)</t>
    </r>
  </si>
  <si>
    <r>
      <t>Субсидия, руб. 
(</t>
    </r>
    <r>
      <rPr>
        <i/>
        <sz val="14"/>
        <color theme="1"/>
        <rFont val="Times New Roman"/>
        <family val="1"/>
        <charset val="204"/>
      </rPr>
      <t>заполняется автоматически</t>
    </r>
    <r>
      <rPr>
        <b/>
        <sz val="14"/>
        <color theme="1"/>
        <rFont val="Times New Roman"/>
        <family val="1"/>
        <charset val="204"/>
      </rPr>
      <t>)</t>
    </r>
  </si>
  <si>
    <r>
      <t>Затраты
по статье, руб
(</t>
    </r>
    <r>
      <rPr>
        <i/>
        <sz val="11"/>
        <color theme="1"/>
        <rFont val="Times New Roman"/>
        <family val="1"/>
        <charset val="204"/>
      </rPr>
      <t>заполняется предпринималетем для дальнейших расчетов</t>
    </r>
    <r>
      <rPr>
        <b/>
        <sz val="11"/>
        <color theme="1"/>
        <rFont val="Times New Roman"/>
        <family val="1"/>
        <charset val="204"/>
      </rPr>
      <t>)</t>
    </r>
  </si>
  <si>
    <r>
      <t>Максимально возможный размер субсидии по статье, руб
(</t>
    </r>
    <r>
      <rPr>
        <i/>
        <sz val="11"/>
        <color theme="1"/>
        <rFont val="Times New Roman"/>
        <family val="1"/>
        <charset val="204"/>
      </rPr>
      <t>справочно</t>
    </r>
    <r>
      <rPr>
        <b/>
        <sz val="11"/>
        <color theme="1"/>
        <rFont val="Times New Roman"/>
        <family val="1"/>
        <charset val="204"/>
      </rPr>
      <t>)</t>
    </r>
  </si>
  <si>
    <r>
      <t>Сумма запрашиваемой субсидии 
по статье, руб
(</t>
    </r>
    <r>
      <rPr>
        <i/>
        <sz val="11"/>
        <color theme="1"/>
        <rFont val="Times New Roman"/>
        <family val="1"/>
        <charset val="204"/>
      </rPr>
      <t>заполняется предпринималетем</t>
    </r>
    <r>
      <rPr>
        <b/>
        <sz val="11"/>
        <color theme="1"/>
        <rFont val="Times New Roman"/>
        <family val="1"/>
        <charset val="204"/>
      </rPr>
      <t>)</t>
    </r>
  </si>
  <si>
    <r>
      <t>Сумма предоставляемого софинансирования 
по статье, руб 
(</t>
    </r>
    <r>
      <rPr>
        <i/>
        <sz val="11"/>
        <color theme="1"/>
        <rFont val="Times New Roman"/>
        <family val="1"/>
        <charset val="204"/>
      </rPr>
      <t>заполняется предпринимателем</t>
    </r>
    <r>
      <rPr>
        <b/>
        <sz val="11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</si>
</sst>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 applyProtection="1">
      <protection locked="0"/>
    </xf>
    <xf numFmtId="0" fontId="3" fillId="0" borderId="0" xfId="0" applyFont="1" applyAlignment="1">
      <alignment horizontal="left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164" fontId="4" fillId="4" borderId="6" xfId="0" applyNumberFormat="1" applyFont="1" applyFill="1" applyBorder="1" applyAlignment="1" applyProtection="1">
      <alignment horizontal="center"/>
      <protection locked="0"/>
    </xf>
    <xf numFmtId="164" fontId="4" fillId="5" borderId="6" xfId="0" applyNumberFormat="1" applyFont="1" applyFill="1" applyBorder="1" applyAlignment="1">
      <alignment horizontal="center"/>
    </xf>
    <xf numFmtId="164" fontId="4" fillId="5" borderId="7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164" fontId="4" fillId="5" borderId="9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3" fillId="0" borderId="0" xfId="0" applyFont="1" applyAlignment="1" applyProtection="1">
      <alignment horizontal="left" wrapText="1"/>
      <protection locked="0"/>
    </xf>
    <xf numFmtId="0" fontId="12" fillId="6" borderId="6" xfId="0" applyFont="1" applyFill="1" applyBorder="1" applyAlignment="1">
      <alignment horizontal="left" vertical="center" wrapText="1"/>
    </xf>
    <xf numFmtId="164" fontId="12" fillId="6" borderId="6" xfId="0" applyNumberFormat="1" applyFont="1" applyFill="1" applyBorder="1" applyAlignment="1">
      <alignment horizontal="center" vertical="center"/>
    </xf>
    <xf numFmtId="164" fontId="16" fillId="4" borderId="6" xfId="0" applyNumberFormat="1" applyFont="1" applyFill="1" applyBorder="1" applyAlignment="1" applyProtection="1">
      <alignment horizontal="center" vertical="center"/>
      <protection locked="0"/>
    </xf>
    <xf numFmtId="0" fontId="12" fillId="7" borderId="0" xfId="0" applyFont="1" applyFill="1" applyAlignment="1" applyProtection="1">
      <alignment horizontal="left" vertical="center" wrapText="1"/>
      <protection locked="0"/>
    </xf>
    <xf numFmtId="164" fontId="12" fillId="7" borderId="0" xfId="0" applyNumberFormat="1" applyFont="1" applyFill="1" applyAlignment="1" applyProtection="1">
      <alignment horizontal="center" vertical="center"/>
      <protection locked="0"/>
    </xf>
    <xf numFmtId="164" fontId="16" fillId="8" borderId="6" xfId="0" applyNumberFormat="1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wrapText="1"/>
    </xf>
    <xf numFmtId="164" fontId="4" fillId="4" borderId="6" xfId="0" applyNumberFormat="1" applyFont="1" applyFill="1" applyBorder="1" applyAlignment="1" applyProtection="1">
      <alignment horizontal="center" vertical="center"/>
      <protection locked="0"/>
    </xf>
    <xf numFmtId="164" fontId="4" fillId="5" borderId="6" xfId="0" applyNumberFormat="1" applyFont="1" applyFill="1" applyBorder="1" applyAlignment="1">
      <alignment horizontal="center" vertical="center"/>
    </xf>
    <xf numFmtId="0" fontId="18" fillId="0" borderId="0" xfId="0" applyFont="1" applyProtection="1">
      <protection locked="0"/>
    </xf>
    <xf numFmtId="0" fontId="10" fillId="0" borderId="12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3" fillId="3" borderId="14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4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zoomScale="80" zoomScaleNormal="80" workbookViewId="0">
      <selection activeCell="G2" sqref="G2"/>
    </sheetView>
  </sheetViews>
  <sheetFormatPr defaultRowHeight="15" x14ac:dyDescent="0.25"/>
  <cols>
    <col min="1" max="1" width="29.7109375" customWidth="1"/>
    <col min="2" max="2" width="21.28515625" customWidth="1"/>
    <col min="3" max="3" width="20.140625" customWidth="1"/>
    <col min="4" max="4" width="18.85546875" customWidth="1"/>
    <col min="5" max="5" width="24" customWidth="1"/>
    <col min="6" max="6" width="19.140625" customWidth="1"/>
  </cols>
  <sheetData>
    <row r="1" spans="1:10" ht="40.5" customHeight="1" x14ac:dyDescent="0.25">
      <c r="A1" s="45" t="s">
        <v>0</v>
      </c>
      <c r="B1" s="46"/>
      <c r="C1" s="46"/>
      <c r="D1" s="46"/>
      <c r="E1" s="46"/>
      <c r="F1" s="1"/>
      <c r="G1" s="29" t="s">
        <v>1</v>
      </c>
      <c r="H1" s="29"/>
      <c r="I1" s="29"/>
      <c r="J1" s="1"/>
    </row>
    <row r="2" spans="1:10" ht="21.75" customHeight="1" x14ac:dyDescent="0.3">
      <c r="A2" s="47" t="s">
        <v>2</v>
      </c>
      <c r="B2" s="47"/>
      <c r="C2" s="47"/>
      <c r="D2" s="47"/>
      <c r="E2" s="47"/>
      <c r="F2" s="1"/>
      <c r="G2" s="29" t="s">
        <v>3</v>
      </c>
      <c r="H2" s="29"/>
      <c r="I2" s="29"/>
      <c r="J2" s="1"/>
    </row>
    <row r="3" spans="1:10" ht="124.5" customHeight="1" x14ac:dyDescent="0.3">
      <c r="A3" s="38" t="s">
        <v>32</v>
      </c>
      <c r="B3" s="38"/>
      <c r="C3" s="38"/>
      <c r="D3" s="38"/>
      <c r="E3" s="38"/>
      <c r="F3" s="1"/>
      <c r="G3" s="1"/>
      <c r="H3" s="1"/>
      <c r="I3" s="1"/>
      <c r="J3" s="1"/>
    </row>
    <row r="4" spans="1:10" ht="16.5" x14ac:dyDescent="0.25">
      <c r="A4" s="2"/>
      <c r="B4" s="2"/>
      <c r="C4" s="2"/>
      <c r="D4" s="2"/>
      <c r="E4" s="2"/>
      <c r="F4" s="1"/>
      <c r="G4" s="1"/>
      <c r="H4" s="1"/>
      <c r="I4" s="1"/>
      <c r="J4" s="1"/>
    </row>
    <row r="5" spans="1:10" ht="113.25" customHeight="1" x14ac:dyDescent="0.25">
      <c r="A5" s="48" t="s">
        <v>33</v>
      </c>
      <c r="B5" s="48"/>
      <c r="C5" s="48"/>
      <c r="D5" s="48"/>
      <c r="E5" s="48"/>
      <c r="F5" s="1"/>
      <c r="G5" s="1"/>
      <c r="H5" s="1"/>
      <c r="I5" s="1"/>
      <c r="J5" s="1"/>
    </row>
    <row r="6" spans="1:10" ht="15.75" thickBot="1" x14ac:dyDescent="0.3">
      <c r="A6" s="49"/>
      <c r="B6" s="49"/>
      <c r="C6" s="49"/>
      <c r="D6" s="49"/>
      <c r="E6" s="1"/>
      <c r="F6" s="1"/>
      <c r="G6" s="1"/>
      <c r="H6" s="1"/>
      <c r="I6" s="1"/>
      <c r="J6" s="1"/>
    </row>
    <row r="7" spans="1:10" ht="71.25" x14ac:dyDescent="0.25">
      <c r="A7" s="3" t="s">
        <v>4</v>
      </c>
      <c r="B7" s="4" t="s">
        <v>5</v>
      </c>
      <c r="C7" s="4" t="s">
        <v>6</v>
      </c>
      <c r="D7" s="5" t="s">
        <v>7</v>
      </c>
      <c r="E7" s="44" t="s">
        <v>8</v>
      </c>
      <c r="F7" s="1"/>
      <c r="G7" s="1"/>
      <c r="H7" s="1"/>
      <c r="I7" s="1"/>
      <c r="J7" s="1"/>
    </row>
    <row r="8" spans="1:10" x14ac:dyDescent="0.25">
      <c r="A8" s="6" t="s">
        <v>9</v>
      </c>
      <c r="B8" s="7"/>
      <c r="C8" s="8">
        <f>IF(C9&lt;=500000, C9*100/20, C9+2000000)</f>
        <v>0</v>
      </c>
      <c r="D8" s="9">
        <f>D10*100/80</f>
        <v>0</v>
      </c>
      <c r="E8" s="44"/>
      <c r="F8" s="1"/>
      <c r="G8" s="1"/>
      <c r="H8" s="1"/>
      <c r="I8" s="1"/>
      <c r="J8" s="1"/>
    </row>
    <row r="9" spans="1:10" x14ac:dyDescent="0.25">
      <c r="A9" s="6" t="s">
        <v>10</v>
      </c>
      <c r="B9" s="8">
        <f>B8-B10</f>
        <v>0</v>
      </c>
      <c r="C9" s="7"/>
      <c r="D9" s="9">
        <f>D8-D10</f>
        <v>0</v>
      </c>
      <c r="E9" s="44"/>
      <c r="F9" s="1"/>
      <c r="G9" s="1"/>
      <c r="H9" s="1"/>
      <c r="I9" s="1"/>
      <c r="J9" s="1"/>
    </row>
    <row r="10" spans="1:10" ht="15.75" thickBot="1" x14ac:dyDescent="0.3">
      <c r="A10" s="10" t="s">
        <v>11</v>
      </c>
      <c r="B10" s="11">
        <f>MIN(2000000,B8*0.8)</f>
        <v>0</v>
      </c>
      <c r="C10" s="11">
        <f>MIN(2000000,C8*0.8)</f>
        <v>0</v>
      </c>
      <c r="D10" s="12"/>
      <c r="E10" s="44"/>
      <c r="F10" s="1"/>
      <c r="G10" s="1"/>
      <c r="H10" s="1"/>
      <c r="I10" s="1"/>
      <c r="J10" s="1"/>
    </row>
    <row r="11" spans="1:10" x14ac:dyDescent="0.25">
      <c r="A11" s="13"/>
      <c r="B11" s="1"/>
      <c r="C11" s="1"/>
      <c r="D11" s="1"/>
      <c r="E11" s="1"/>
      <c r="F11" s="1"/>
      <c r="G11" s="1"/>
      <c r="H11" s="1"/>
      <c r="I11" s="1"/>
      <c r="J11" s="1"/>
    </row>
    <row r="12" spans="1:10" ht="18.75" x14ac:dyDescent="0.3">
      <c r="A12" s="36" t="s">
        <v>12</v>
      </c>
      <c r="B12" s="37"/>
      <c r="C12" s="37"/>
      <c r="D12" s="37"/>
      <c r="E12" s="1"/>
      <c r="F12" s="1"/>
      <c r="G12" s="1"/>
      <c r="H12" s="1"/>
      <c r="I12" s="1"/>
      <c r="J12" s="1"/>
    </row>
    <row r="13" spans="1:10" ht="17.25" x14ac:dyDescent="0.3">
      <c r="A13" s="38" t="s">
        <v>34</v>
      </c>
      <c r="B13" s="38"/>
      <c r="C13" s="38"/>
      <c r="D13" s="38"/>
      <c r="E13" s="38"/>
      <c r="F13" s="1"/>
      <c r="G13" s="1"/>
      <c r="H13" s="1"/>
      <c r="I13" s="1"/>
      <c r="J13" s="1"/>
    </row>
    <row r="14" spans="1:10" ht="16.5" x14ac:dyDescent="0.25">
      <c r="A14" s="14"/>
      <c r="B14" s="14"/>
      <c r="C14" s="14"/>
      <c r="D14" s="14"/>
      <c r="E14" s="14"/>
      <c r="F14" s="1"/>
      <c r="G14" s="1"/>
      <c r="H14" s="1"/>
      <c r="I14" s="1"/>
      <c r="J14" s="1"/>
    </row>
    <row r="15" spans="1:10" ht="16.5" x14ac:dyDescent="0.25">
      <c r="A15" s="39" t="s">
        <v>13</v>
      </c>
      <c r="B15" s="40"/>
      <c r="C15" s="40"/>
      <c r="D15" s="40"/>
      <c r="E15" s="40"/>
      <c r="F15" s="1"/>
      <c r="G15" s="1"/>
      <c r="H15" s="1"/>
      <c r="I15" s="1"/>
      <c r="J15" s="1"/>
    </row>
    <row r="16" spans="1:10" ht="78" customHeight="1" x14ac:dyDescent="0.25">
      <c r="A16" s="15" t="s">
        <v>35</v>
      </c>
      <c r="B16" s="16">
        <v>2000000</v>
      </c>
      <c r="C16" s="41" t="s">
        <v>36</v>
      </c>
      <c r="D16" s="42"/>
      <c r="E16" s="17"/>
      <c r="F16" s="1"/>
      <c r="G16" s="1"/>
      <c r="H16" s="1"/>
      <c r="I16" s="1"/>
      <c r="J16" s="1"/>
    </row>
    <row r="17" spans="1:10" ht="18.75" x14ac:dyDescent="0.25">
      <c r="A17" s="18"/>
      <c r="B17" s="19"/>
      <c r="C17" s="43" t="s">
        <v>37</v>
      </c>
      <c r="D17" s="43"/>
      <c r="E17" s="20">
        <f>E16-E18</f>
        <v>0</v>
      </c>
      <c r="F17" s="1"/>
      <c r="G17" s="1"/>
      <c r="H17" s="1"/>
      <c r="I17" s="1"/>
      <c r="J17" s="1"/>
    </row>
    <row r="18" spans="1:10" ht="18.75" x14ac:dyDescent="0.25">
      <c r="A18" s="18"/>
      <c r="B18" s="19"/>
      <c r="C18" s="43" t="s">
        <v>38</v>
      </c>
      <c r="D18" s="43"/>
      <c r="E18" s="20">
        <f>MIN(2000000,E16*0.8)</f>
        <v>0</v>
      </c>
      <c r="F18" s="1"/>
      <c r="G18" s="1"/>
      <c r="H18" s="1"/>
      <c r="I18" s="1"/>
      <c r="J18" s="1"/>
    </row>
    <row r="19" spans="1:10" x14ac:dyDescent="0.25">
      <c r="A19" s="30" t="s">
        <v>14</v>
      </c>
      <c r="B19" s="31"/>
      <c r="C19" s="32"/>
      <c r="D19" s="32"/>
      <c r="E19" s="32"/>
      <c r="F19" s="1"/>
      <c r="G19" s="1"/>
      <c r="H19" s="1"/>
      <c r="I19" s="1"/>
      <c r="J19" s="1"/>
    </row>
    <row r="20" spans="1:10" ht="102" x14ac:dyDescent="0.25">
      <c r="A20" s="21" t="s">
        <v>15</v>
      </c>
      <c r="B20" s="22" t="s">
        <v>39</v>
      </c>
      <c r="C20" s="22" t="s">
        <v>40</v>
      </c>
      <c r="D20" s="22" t="s">
        <v>41</v>
      </c>
      <c r="E20" s="22" t="s">
        <v>42</v>
      </c>
      <c r="F20" s="23" t="s">
        <v>16</v>
      </c>
      <c r="G20" s="1"/>
      <c r="H20" s="1"/>
      <c r="I20" s="1"/>
      <c r="J20" s="1"/>
    </row>
    <row r="21" spans="1:10" ht="22.5" customHeight="1" x14ac:dyDescent="0.25">
      <c r="A21" s="33" t="s">
        <v>17</v>
      </c>
      <c r="B21" s="34"/>
      <c r="C21" s="35"/>
      <c r="D21" s="24">
        <f>SUM(D22:D35)</f>
        <v>0</v>
      </c>
      <c r="E21" s="24">
        <f>SUM(E22:E35)</f>
        <v>0</v>
      </c>
      <c r="F21" s="25" t="e">
        <f>E21/E16</f>
        <v>#DIV/0!</v>
      </c>
      <c r="G21" s="1"/>
      <c r="H21" s="1"/>
      <c r="I21" s="1"/>
      <c r="J21" s="1"/>
    </row>
    <row r="22" spans="1:10" ht="61.5" customHeight="1" x14ac:dyDescent="0.25">
      <c r="A22" s="26" t="s">
        <v>18</v>
      </c>
      <c r="B22" s="27"/>
      <c r="C22" s="28">
        <f>IF(B22&lt;=B16*0.15, B22, B16*0.15)</f>
        <v>0</v>
      </c>
      <c r="D22" s="27"/>
      <c r="E22" s="27"/>
      <c r="F22" s="1"/>
      <c r="G22" s="1"/>
      <c r="H22" s="1"/>
      <c r="I22" s="1"/>
      <c r="J22" s="1"/>
    </row>
    <row r="23" spans="1:10" ht="149.25" customHeight="1" x14ac:dyDescent="0.25">
      <c r="A23" s="26" t="s">
        <v>19</v>
      </c>
      <c r="B23" s="27"/>
      <c r="C23" s="28">
        <f>IF(B23&lt;=B16*0.15, B23, B16*0.15)</f>
        <v>0</v>
      </c>
      <c r="D23" s="27"/>
      <c r="E23" s="27"/>
      <c r="F23" s="1"/>
      <c r="G23" s="1"/>
      <c r="H23" s="1"/>
      <c r="I23" s="1"/>
      <c r="J23" s="1"/>
    </row>
    <row r="24" spans="1:10" ht="72.75" customHeight="1" x14ac:dyDescent="0.25">
      <c r="A24" s="26" t="s">
        <v>20</v>
      </c>
      <c r="B24" s="27"/>
      <c r="C24" s="28">
        <f>IF(B24&gt;B16,B16,B24)</f>
        <v>0</v>
      </c>
      <c r="D24" s="27"/>
      <c r="E24" s="27"/>
      <c r="F24" s="1"/>
      <c r="G24" s="1"/>
      <c r="H24" s="1"/>
      <c r="I24" s="1"/>
      <c r="J24" s="1"/>
    </row>
    <row r="25" spans="1:10" ht="32.25" customHeight="1" x14ac:dyDescent="0.25">
      <c r="A25" s="26" t="s">
        <v>21</v>
      </c>
      <c r="B25" s="27"/>
      <c r="C25" s="28">
        <f>IF(B25&gt;B16,B16,B25)</f>
        <v>0</v>
      </c>
      <c r="D25" s="27"/>
      <c r="E25" s="27"/>
      <c r="F25" s="1"/>
      <c r="G25" s="1"/>
      <c r="H25" s="1"/>
      <c r="I25" s="1"/>
      <c r="J25" s="1"/>
    </row>
    <row r="26" spans="1:10" ht="167.25" customHeight="1" x14ac:dyDescent="0.25">
      <c r="A26" s="26" t="s">
        <v>22</v>
      </c>
      <c r="B26" s="27"/>
      <c r="C26" s="28">
        <f>IF(B26&lt;=B16*0.15, B26, B16*0.15)</f>
        <v>0</v>
      </c>
      <c r="D26" s="27"/>
      <c r="E26" s="27"/>
      <c r="F26" s="1"/>
      <c r="G26" s="1"/>
      <c r="H26" s="1"/>
      <c r="I26" s="1"/>
      <c r="J26" s="1"/>
    </row>
    <row r="27" spans="1:10" ht="45" customHeight="1" x14ac:dyDescent="0.25">
      <c r="A27" s="26" t="s">
        <v>23</v>
      </c>
      <c r="B27" s="27"/>
      <c r="C27" s="28">
        <f>IF(B27&gt;B16,B16,B27)</f>
        <v>0</v>
      </c>
      <c r="D27" s="27"/>
      <c r="E27" s="27"/>
      <c r="F27" s="1"/>
      <c r="G27" s="1"/>
      <c r="H27" s="1"/>
      <c r="I27" s="1"/>
      <c r="J27" s="1"/>
    </row>
    <row r="28" spans="1:10" ht="83.25" customHeight="1" x14ac:dyDescent="0.25">
      <c r="A28" s="26" t="s">
        <v>24</v>
      </c>
      <c r="B28" s="27"/>
      <c r="C28" s="28">
        <f>IF(B28&gt;B16,B16,B28)</f>
        <v>0</v>
      </c>
      <c r="D28" s="27"/>
      <c r="E28" s="27"/>
      <c r="F28" s="1"/>
      <c r="G28" s="1"/>
      <c r="H28" s="1"/>
      <c r="I28" s="1"/>
      <c r="J28" s="1"/>
    </row>
    <row r="29" spans="1:10" ht="141" customHeight="1" x14ac:dyDescent="0.25">
      <c r="A29" s="26" t="s">
        <v>25</v>
      </c>
      <c r="B29" s="27"/>
      <c r="C29" s="28">
        <f>IF(B29&gt;B16,B16,B29)</f>
        <v>0</v>
      </c>
      <c r="D29" s="27"/>
      <c r="E29" s="27"/>
      <c r="F29" s="1"/>
      <c r="G29" s="1"/>
      <c r="H29" s="1"/>
      <c r="I29" s="1"/>
      <c r="J29" s="1"/>
    </row>
    <row r="30" spans="1:10" ht="291.75" customHeight="1" x14ac:dyDescent="0.25">
      <c r="A30" s="26" t="s">
        <v>26</v>
      </c>
      <c r="B30" s="27"/>
      <c r="C30" s="28">
        <f>IF(B30&lt;=B16*0.1, B30, B16*0.1)</f>
        <v>0</v>
      </c>
      <c r="D30" s="27"/>
      <c r="E30" s="27"/>
      <c r="F30" s="1"/>
      <c r="G30" s="1"/>
      <c r="H30" s="1"/>
      <c r="I30" s="1"/>
      <c r="J30" s="1"/>
    </row>
    <row r="31" spans="1:10" ht="70.5" customHeight="1" x14ac:dyDescent="0.25">
      <c r="A31" s="26" t="s">
        <v>27</v>
      </c>
      <c r="B31" s="27"/>
      <c r="C31" s="28">
        <f>IF(B31&gt;B16,B16,B31)</f>
        <v>0</v>
      </c>
      <c r="D31" s="27"/>
      <c r="E31" s="27"/>
      <c r="F31" s="1"/>
      <c r="G31" s="1"/>
      <c r="H31" s="1"/>
      <c r="I31" s="1"/>
      <c r="J31" s="1"/>
    </row>
    <row r="32" spans="1:10" ht="74.25" customHeight="1" x14ac:dyDescent="0.25">
      <c r="A32" s="26" t="s">
        <v>28</v>
      </c>
      <c r="B32" s="27"/>
      <c r="C32" s="28">
        <f>IF(B32&gt;B16,B16,B32)</f>
        <v>0</v>
      </c>
      <c r="D32" s="27"/>
      <c r="E32" s="27"/>
      <c r="F32" s="1"/>
      <c r="G32" s="1"/>
      <c r="H32" s="1"/>
      <c r="I32" s="1"/>
      <c r="J32" s="1"/>
    </row>
    <row r="33" spans="1:10" ht="173.25" customHeight="1" x14ac:dyDescent="0.25">
      <c r="A33" s="26" t="s">
        <v>29</v>
      </c>
      <c r="B33" s="27"/>
      <c r="C33" s="28">
        <f>IF(B33&gt;B16,B16,B33)</f>
        <v>0</v>
      </c>
      <c r="D33" s="27"/>
      <c r="E33" s="27"/>
      <c r="F33" s="1"/>
      <c r="G33" s="1"/>
      <c r="H33" s="1"/>
      <c r="I33" s="1"/>
      <c r="J33" s="1"/>
    </row>
    <row r="34" spans="1:10" ht="93.75" customHeight="1" x14ac:dyDescent="0.25">
      <c r="A34" s="26" t="s">
        <v>30</v>
      </c>
      <c r="B34" s="27"/>
      <c r="C34" s="28">
        <f>IF(B34&gt;B16,B16,B34)</f>
        <v>0</v>
      </c>
      <c r="D34" s="27"/>
      <c r="E34" s="27"/>
      <c r="F34" s="1"/>
      <c r="G34" s="1"/>
      <c r="H34" s="1"/>
      <c r="I34" s="1"/>
      <c r="J34" s="1"/>
    </row>
    <row r="35" spans="1:10" ht="59.25" customHeight="1" x14ac:dyDescent="0.25">
      <c r="A35" s="26" t="s">
        <v>31</v>
      </c>
      <c r="B35" s="27"/>
      <c r="C35" s="28">
        <f>IF(B35&gt;B16,B16,B35)</f>
        <v>0</v>
      </c>
      <c r="D35" s="27"/>
      <c r="E35" s="27"/>
      <c r="F35" s="1"/>
      <c r="G35" s="1"/>
      <c r="H35" s="1"/>
      <c r="I35" s="1"/>
      <c r="J35" s="1"/>
    </row>
  </sheetData>
  <protectedRanges>
    <protectedRange algorithmName="SHA-512" hashValue="7RibxVttqT9DxMqxsGI9cZJ0EbxNJm9eiDCfsl1+FbqMLPG+Y2lJ/TmgYdfYiJpZg14Qw0u+0ltTwNKrVmG0pA==" saltValue="md3ZwFAWVJ5F1Zd0XwbGFQ==" spinCount="100000" sqref="C8 B9:B10 D8:D9" name="Диапазон1"/>
  </protectedRanges>
  <mergeCells count="14">
    <mergeCell ref="E7:E10"/>
    <mergeCell ref="A1:E1"/>
    <mergeCell ref="A2:E2"/>
    <mergeCell ref="A3:E3"/>
    <mergeCell ref="A5:E5"/>
    <mergeCell ref="A6:D6"/>
    <mergeCell ref="A19:E19"/>
    <mergeCell ref="A21:C21"/>
    <mergeCell ref="A12:D12"/>
    <mergeCell ref="A13:E13"/>
    <mergeCell ref="A15:E15"/>
    <mergeCell ref="C16:D16"/>
    <mergeCell ref="C17:D17"/>
    <mergeCell ref="C18:D18"/>
  </mergeCells>
  <conditionalFormatting sqref="D21">
    <cfRule type="cellIs" dxfId="9" priority="8" operator="notEqual">
      <formula>$E$18</formula>
    </cfRule>
    <cfRule type="cellIs" dxfId="8" priority="11" operator="greaterThan">
      <formula>$E$18</formula>
    </cfRule>
    <cfRule type="cellIs" dxfId="7" priority="12" operator="greaterThan">
      <formula>2000000</formula>
    </cfRule>
  </conditionalFormatting>
  <conditionalFormatting sqref="D22">
    <cfRule type="cellIs" dxfId="6" priority="6" operator="greaterThan">
      <formula>$C$22</formula>
    </cfRule>
  </conditionalFormatting>
  <conditionalFormatting sqref="D23">
    <cfRule type="cellIs" dxfId="5" priority="5" operator="greaterThan">
      <formula>$C$23</formula>
    </cfRule>
  </conditionalFormatting>
  <conditionalFormatting sqref="D26">
    <cfRule type="cellIs" dxfId="4" priority="3" operator="greaterThan">
      <formula>$C$26</formula>
    </cfRule>
    <cfRule type="cellIs" priority="4" operator="greaterThan">
      <formula>$C$26</formula>
    </cfRule>
  </conditionalFormatting>
  <conditionalFormatting sqref="D30">
    <cfRule type="cellIs" dxfId="3" priority="1" operator="greaterThan">
      <formula>$C$30</formula>
    </cfRule>
    <cfRule type="cellIs" priority="2" operator="greaterThan">
      <formula>$C$30</formula>
    </cfRule>
  </conditionalFormatting>
  <conditionalFormatting sqref="E21">
    <cfRule type="cellIs" dxfId="2" priority="9" operator="notEqual">
      <formula>$E$17</formula>
    </cfRule>
    <cfRule type="cellIs" dxfId="1" priority="10" operator="lessThan">
      <formula>$E$17</formula>
    </cfRule>
  </conditionalFormatting>
  <conditionalFormatting sqref="F21">
    <cfRule type="cellIs" dxfId="0" priority="7" operator="lessThan">
      <formula>0.2</formula>
    </cfRule>
  </conditionalFormatting>
  <pageMargins left="0.7" right="0.7" top="0.75" bottom="0.75" header="0.3" footer="0.3"/>
  <pageSetup paperSize="9" scale="54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Е. Ермишин</dc:creator>
  <cp:lastModifiedBy>Алексей Е. Ермишин</cp:lastModifiedBy>
  <cp:lastPrinted>2025-05-19T14:56:36Z</cp:lastPrinted>
  <dcterms:created xsi:type="dcterms:W3CDTF">2015-06-05T18:19:34Z</dcterms:created>
  <dcterms:modified xsi:type="dcterms:W3CDTF">2025-05-19T14:56:40Z</dcterms:modified>
</cp:coreProperties>
</file>